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15" documentId="13_ncr:1_{B7457D2B-5FEE-47F4-9113-3A5EEF6C4DFE}" xr6:coauthVersionLast="47" xr6:coauthVersionMax="47" xr10:uidLastSave="{7AB8D33E-B996-400F-B8F1-5E64B58D3C9B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S9" i="1"/>
  <c r="S8" i="1"/>
  <c r="S7" i="1"/>
  <c r="S6" i="1"/>
  <c r="S5" i="1"/>
  <c r="S4" i="1"/>
  <c r="S16" i="1"/>
  <c r="S23" i="1" s="1"/>
  <c r="S22" i="1"/>
  <c r="S21" i="1"/>
  <c r="S20" i="1"/>
  <c r="S19" i="1"/>
  <c r="S18" i="1"/>
  <c r="S17" i="1"/>
  <c r="U16" i="1"/>
  <c r="T17" i="1"/>
  <c r="U17" i="1" s="1"/>
  <c r="T16" i="1"/>
  <c r="P16" i="1"/>
  <c r="Q16" i="1" s="1"/>
  <c r="O10" i="1"/>
  <c r="O9" i="1"/>
  <c r="O8" i="1"/>
  <c r="O7" i="1"/>
  <c r="O6" i="1"/>
  <c r="O5" i="1"/>
  <c r="O4" i="1"/>
  <c r="G4" i="1"/>
  <c r="D4" i="1"/>
  <c r="D11" i="1" s="1"/>
  <c r="C10" i="1"/>
  <c r="C9" i="1"/>
  <c r="C8" i="1"/>
  <c r="C7" i="1"/>
  <c r="C6" i="1"/>
  <c r="C5" i="1"/>
  <c r="C4" i="1"/>
  <c r="G6" i="1"/>
  <c r="G5" i="1"/>
  <c r="K6" i="1"/>
  <c r="K5" i="1"/>
  <c r="G7" i="1"/>
  <c r="U18" i="1"/>
  <c r="Q19" i="1"/>
  <c r="Q18" i="1"/>
  <c r="Q22" i="1"/>
  <c r="T22" i="1"/>
  <c r="AL11" i="1"/>
  <c r="AK11" i="1"/>
  <c r="T21" i="1"/>
  <c r="U21" i="1" s="1"/>
  <c r="T20" i="1"/>
  <c r="U20" i="1" s="1"/>
  <c r="T19" i="1"/>
  <c r="U19" i="1" s="1"/>
  <c r="T18" i="1"/>
  <c r="T10" i="1"/>
  <c r="T9" i="1"/>
  <c r="T8" i="1"/>
  <c r="T7" i="1"/>
  <c r="T6" i="1"/>
  <c r="T5" i="1"/>
  <c r="T4" i="1"/>
  <c r="H7" i="1"/>
  <c r="D10" i="1"/>
  <c r="E10" i="1" s="1"/>
  <c r="D9" i="1"/>
  <c r="AP23" i="1"/>
  <c r="AG26" i="1" s="1"/>
  <c r="AO23" i="1"/>
  <c r="AP11" i="1"/>
  <c r="AO11" i="1"/>
  <c r="H5" i="1"/>
  <c r="S11" i="1" l="1"/>
  <c r="P23" i="1"/>
  <c r="U23" i="1"/>
  <c r="T23" i="1"/>
  <c r="U22" i="1"/>
  <c r="T11" i="1"/>
  <c r="O22" i="1"/>
  <c r="O21" i="1"/>
  <c r="O20" i="1"/>
  <c r="O19" i="1"/>
  <c r="O18" i="1"/>
  <c r="O17" i="1"/>
  <c r="O16" i="1"/>
  <c r="K22" i="1"/>
  <c r="K21" i="1"/>
  <c r="K20" i="1"/>
  <c r="K19" i="1"/>
  <c r="K18" i="1"/>
  <c r="K17" i="1"/>
  <c r="K16" i="1"/>
  <c r="G22" i="1"/>
  <c r="G21" i="1"/>
  <c r="G20" i="1"/>
  <c r="G19" i="1"/>
  <c r="G18" i="1"/>
  <c r="G17" i="1"/>
  <c r="G16" i="1"/>
  <c r="C22" i="1"/>
  <c r="C21" i="1"/>
  <c r="C20" i="1"/>
  <c r="C19" i="1"/>
  <c r="C18" i="1"/>
  <c r="C17" i="1"/>
  <c r="C16" i="1"/>
  <c r="K10" i="1"/>
  <c r="K9" i="1"/>
  <c r="K8" i="1"/>
  <c r="K7" i="1"/>
  <c r="K4" i="1"/>
  <c r="G10" i="1"/>
  <c r="G9" i="1"/>
  <c r="G8" i="1"/>
  <c r="C11" i="1" l="1"/>
  <c r="C23" i="1"/>
  <c r="O11" i="1"/>
  <c r="K23" i="1"/>
  <c r="G23" i="1"/>
  <c r="O23" i="1"/>
  <c r="K11" i="1"/>
  <c r="G11" i="1"/>
  <c r="D21" i="1"/>
  <c r="D20" i="1"/>
  <c r="D19" i="1"/>
  <c r="D18" i="1"/>
  <c r="D17" i="1"/>
  <c r="D16" i="1"/>
  <c r="H6" i="1"/>
  <c r="P22" i="1" l="1"/>
  <c r="P21" i="1"/>
  <c r="P20" i="1"/>
  <c r="P19" i="1"/>
  <c r="P18" i="1"/>
  <c r="P17" i="1"/>
  <c r="P10" i="1"/>
  <c r="Q10" i="1" s="1"/>
  <c r="P9" i="1"/>
  <c r="P8" i="1"/>
  <c r="P7" i="1"/>
  <c r="P6" i="1"/>
  <c r="P5" i="1"/>
  <c r="P4" i="1"/>
  <c r="Q4" i="1" s="1"/>
  <c r="L22" i="1"/>
  <c r="M22" i="1" s="1"/>
  <c r="L21" i="1"/>
  <c r="L20" i="1"/>
  <c r="L19" i="1"/>
  <c r="L18" i="1"/>
  <c r="L17" i="1"/>
  <c r="L16" i="1"/>
  <c r="L10" i="1"/>
  <c r="M10" i="1" s="1"/>
  <c r="L9" i="1"/>
  <c r="L8" i="1"/>
  <c r="L7" i="1"/>
  <c r="M7" i="1" s="1"/>
  <c r="L6" i="1"/>
  <c r="L5" i="1"/>
  <c r="L4" i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0" i="1"/>
  <c r="I10" i="1" s="1"/>
  <c r="H9" i="1"/>
  <c r="I9" i="1" s="1"/>
  <c r="H8" i="1"/>
  <c r="I8" i="1" s="1"/>
  <c r="I7" i="1"/>
  <c r="I6" i="1"/>
  <c r="H4" i="1"/>
  <c r="D22" i="1"/>
  <c r="E22" i="1" s="1"/>
  <c r="E21" i="1"/>
  <c r="E20" i="1"/>
  <c r="E18" i="1"/>
  <c r="E17" i="1"/>
  <c r="E9" i="1"/>
  <c r="D8" i="1"/>
  <c r="E8" i="1" s="1"/>
  <c r="D7" i="1"/>
  <c r="E7" i="1" s="1"/>
  <c r="D6" i="1"/>
  <c r="E6" i="1" s="1"/>
  <c r="D5" i="1"/>
  <c r="E4" i="1"/>
  <c r="AL23" i="1"/>
  <c r="AK23" i="1"/>
  <c r="AH23" i="1"/>
  <c r="AG23" i="1"/>
  <c r="AH11" i="1"/>
  <c r="AG11" i="1"/>
  <c r="AD23" i="1"/>
  <c r="AC23" i="1"/>
  <c r="AD11" i="1"/>
  <c r="AC11" i="1"/>
  <c r="E19" i="1"/>
  <c r="Z23" i="1"/>
  <c r="Y23" i="1"/>
  <c r="Y11" i="1"/>
  <c r="Z11" i="1"/>
  <c r="U8" i="1" l="1"/>
  <c r="U5" i="1"/>
  <c r="E5" i="1"/>
  <c r="E11" i="1" s="1"/>
  <c r="H11" i="1"/>
  <c r="P11" i="1"/>
  <c r="H23" i="1"/>
  <c r="D23" i="1"/>
  <c r="L11" i="1"/>
  <c r="L23" i="1"/>
  <c r="I4" i="1"/>
  <c r="I23" i="1"/>
  <c r="AC24" i="1" s="1"/>
  <c r="I5" i="1"/>
  <c r="E16" i="1"/>
  <c r="U10" i="1" l="1"/>
  <c r="Y12" i="1"/>
  <c r="U9" i="1"/>
  <c r="U6" i="1"/>
  <c r="E23" i="1"/>
  <c r="Y24" i="1" s="1"/>
  <c r="AO24" i="1"/>
  <c r="U7" i="1"/>
  <c r="U4" i="1"/>
  <c r="I11" i="1"/>
  <c r="AC12" i="1" s="1"/>
  <c r="M19" i="1"/>
  <c r="M8" i="1"/>
  <c r="M5" i="1"/>
  <c r="M17" i="1"/>
  <c r="M21" i="1"/>
  <c r="M18" i="1"/>
  <c r="M6" i="1"/>
  <c r="M20" i="1"/>
  <c r="M9" i="1"/>
  <c r="U11" i="1" l="1"/>
  <c r="M16" i="1"/>
  <c r="M23" i="1" s="1"/>
  <c r="AG24" i="1" s="1"/>
  <c r="M4" i="1"/>
  <c r="M11" i="1" s="1"/>
  <c r="AK26" i="1" l="1"/>
  <c r="AC26" i="1" s="1"/>
  <c r="AO12" i="1"/>
  <c r="AG12" i="1"/>
  <c r="Q17" i="1"/>
  <c r="Q6" i="1"/>
  <c r="Q9" i="1"/>
  <c r="Q8" i="1"/>
  <c r="Q5" i="1"/>
  <c r="Q21" i="1"/>
  <c r="Q7" i="1"/>
  <c r="Q20" i="1"/>
  <c r="Q11" i="1" l="1"/>
  <c r="Q23" i="1" l="1"/>
  <c r="Y26" i="1" s="1"/>
  <c r="AK12" i="1"/>
  <c r="AK24" i="1" l="1"/>
</calcChain>
</file>

<file path=xl/sharedStrings.xml><?xml version="1.0" encoding="utf-8"?>
<sst xmlns="http://schemas.openxmlformats.org/spreadsheetml/2006/main" count="110" uniqueCount="30">
  <si>
    <t>MRKS</t>
  </si>
  <si>
    <t>CGPA</t>
  </si>
  <si>
    <t>GPA</t>
  </si>
  <si>
    <t>T.C.H</t>
  </si>
  <si>
    <t>SEMESTER 1</t>
  </si>
  <si>
    <t>SEMESTER 2</t>
  </si>
  <si>
    <t>MARKS</t>
  </si>
  <si>
    <t>SEMESTER 3</t>
  </si>
  <si>
    <t>SEMESTER 4</t>
  </si>
  <si>
    <t>SEMESTER 5</t>
  </si>
  <si>
    <t>SEMESTER 6</t>
  </si>
  <si>
    <t>SEMESTER 7</t>
  </si>
  <si>
    <t>SEMESTER 8</t>
  </si>
  <si>
    <t>SGPA</t>
  </si>
  <si>
    <t>%AGE</t>
  </si>
  <si>
    <t>CR.H</t>
  </si>
  <si>
    <t>T.MARKS</t>
  </si>
  <si>
    <t>SUBJECTS</t>
  </si>
  <si>
    <r>
      <rPr>
        <b/>
        <i/>
        <u/>
        <sz val="14"/>
        <color theme="1"/>
        <rFont val="Calibri"/>
        <family val="2"/>
        <scheme val="minor"/>
      </rPr>
      <t>NOTE: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This Calculator is Valid for CGPA scheme of 
The University of Faisalabad.</t>
    </r>
  </si>
  <si>
    <t>For any query:
 Hasaan Umar (0311-6488282)</t>
  </si>
  <si>
    <t>SEMESTER 9</t>
  </si>
  <si>
    <t>SEMESTER 10</t>
  </si>
  <si>
    <t>ISL-101</t>
  </si>
  <si>
    <t>ENG-101</t>
  </si>
  <si>
    <t>CS-101</t>
  </si>
  <si>
    <t>ISL-103</t>
  </si>
  <si>
    <t>ANA-102</t>
  </si>
  <si>
    <t>PHYSI-102</t>
  </si>
  <si>
    <t>DPT-111</t>
  </si>
  <si>
    <t>DPT-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</si>
</sst>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1" fillId="3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Fill="1"/>
    <xf numFmtId="0" fontId="1" fillId="6" borderId="7" xfId="0" applyFont="1" applyFill="1" applyBorder="1" applyAlignment="1">
      <alignment vertical="center"/>
    </xf>
    <xf numFmtId="0" fontId="0" fillId="0" borderId="0" xfId="0" applyFont="1" applyBorder="1" applyAlignment="1">
      <alignment vertical="top"/>
    </xf>
    <xf numFmtId="0" fontId="1" fillId="7" borderId="7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" fillId="6" borderId="0" xfId="0" applyFont="1" applyFill="1" applyBorder="1" applyAlignment="1">
      <alignment vertical="center"/>
    </xf>
    <xf numFmtId="0" fontId="0" fillId="0" borderId="1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top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43" fontId="0" fillId="0" borderId="1" xfId="1" applyFont="1" applyFill="1" applyBorder="1"/>
    <xf numFmtId="43" fontId="1" fillId="8" borderId="3" xfId="1" applyFont="1" applyFill="1" applyBorder="1" applyAlignment="1">
      <alignment vertical="center"/>
    </xf>
    <xf numFmtId="43" fontId="1" fillId="8" borderId="3" xfId="1" applyFont="1" applyFill="1" applyBorder="1" applyAlignment="1"/>
    <xf numFmtId="43" fontId="3" fillId="8" borderId="15" xfId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3"/>
  <sheetViews>
    <sheetView showGridLines="0" tabSelected="1" topLeftCell="V1" workbookViewId="0">
      <selection activeCell="AS3" sqref="AS3:AU7"/>
    </sheetView>
  </sheetViews>
  <sheetFormatPr defaultRowHeight="15" x14ac:dyDescent="0.25"/>
  <cols>
    <col min="1" max="2" width="8.42578125" style="12" hidden="1" customWidth="1"/>
    <col min="3" max="5" width="8.42578125" hidden="1" customWidth="1"/>
    <col min="6" max="6" width="1.28515625" style="12" hidden="1" customWidth="1"/>
    <col min="7" max="9" width="8.42578125" hidden="1" customWidth="1"/>
    <col min="10" max="10" width="1.28515625" style="12" hidden="1" customWidth="1"/>
    <col min="11" max="13" width="8.42578125" hidden="1" customWidth="1"/>
    <col min="14" max="14" width="1.28515625" style="12" hidden="1" customWidth="1"/>
    <col min="15" max="17" width="8.42578125" hidden="1" customWidth="1"/>
    <col min="18" max="18" width="1.28515625" style="12" hidden="1" customWidth="1"/>
    <col min="19" max="21" width="8.42578125" hidden="1" customWidth="1"/>
    <col min="22" max="22" width="2.42578125" style="12" customWidth="1"/>
    <col min="23" max="23" width="1.28515625" customWidth="1"/>
    <col min="24" max="24" width="14" customWidth="1"/>
    <col min="25" max="25" width="7.7109375" customWidth="1"/>
    <col min="26" max="26" width="6.28515625" customWidth="1"/>
    <col min="27" max="27" width="1.28515625" style="12" customWidth="1"/>
    <col min="28" max="28" width="14" customWidth="1"/>
    <col min="29" max="29" width="7.7109375" customWidth="1"/>
    <col min="30" max="30" width="6.28515625" customWidth="1"/>
    <col min="31" max="31" width="1.28515625" customWidth="1"/>
    <col min="32" max="32" width="14" customWidth="1"/>
    <col min="33" max="33" width="7.7109375" customWidth="1"/>
    <col min="34" max="34" width="6.28515625" customWidth="1"/>
    <col min="35" max="35" width="1.28515625" customWidth="1"/>
    <col min="36" max="36" width="14" customWidth="1"/>
    <col min="37" max="37" width="7.7109375" customWidth="1"/>
    <col min="38" max="38" width="6.28515625" customWidth="1"/>
    <col min="39" max="39" width="1.28515625" customWidth="1"/>
    <col min="40" max="40" width="14" customWidth="1"/>
    <col min="41" max="41" width="7.7109375" customWidth="1"/>
    <col min="42" max="42" width="6.28515625" customWidth="1"/>
    <col min="43" max="43" width="1.28515625" customWidth="1"/>
    <col min="44" max="44" width="2.5703125" customWidth="1"/>
  </cols>
  <sheetData>
    <row r="1" spans="1:48" ht="5.25" customHeight="1" thickBot="1" x14ac:dyDescent="0.3">
      <c r="C1" s="6"/>
      <c r="D1" s="6"/>
      <c r="E1" s="6"/>
      <c r="G1" s="6"/>
      <c r="H1" s="6"/>
      <c r="I1" s="6"/>
      <c r="K1" s="6"/>
      <c r="L1" s="6"/>
      <c r="M1" s="6"/>
      <c r="O1" s="6"/>
      <c r="P1" s="6"/>
      <c r="Q1" s="6"/>
      <c r="S1" s="6"/>
      <c r="T1" s="6"/>
      <c r="U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8" ht="15.75" thickBot="1" x14ac:dyDescent="0.3">
      <c r="A2" s="21" t="s">
        <v>0</v>
      </c>
      <c r="B2" s="21" t="s">
        <v>1</v>
      </c>
      <c r="C2" s="16"/>
      <c r="D2" s="11"/>
      <c r="F2" s="31"/>
      <c r="G2" s="16"/>
      <c r="H2" s="11"/>
      <c r="J2" s="31"/>
      <c r="K2" s="16"/>
      <c r="L2" s="11"/>
      <c r="N2" s="31"/>
      <c r="O2" s="16"/>
      <c r="P2" s="11"/>
      <c r="R2" s="31"/>
      <c r="S2" s="38"/>
      <c r="T2" s="11"/>
      <c r="V2" s="31"/>
      <c r="W2" s="6"/>
      <c r="X2" s="65" t="s">
        <v>4</v>
      </c>
      <c r="Y2" s="65"/>
      <c r="AA2" s="7"/>
      <c r="AB2" s="65" t="s">
        <v>5</v>
      </c>
      <c r="AC2" s="65"/>
      <c r="AE2" s="7"/>
      <c r="AF2" s="65" t="s">
        <v>7</v>
      </c>
      <c r="AG2" s="65"/>
      <c r="AI2" s="7"/>
      <c r="AJ2" s="65" t="s">
        <v>8</v>
      </c>
      <c r="AK2" s="65"/>
      <c r="AM2" s="7"/>
      <c r="AN2" s="65" t="s">
        <v>9</v>
      </c>
      <c r="AO2" s="65"/>
      <c r="AQ2" s="6"/>
    </row>
    <row r="3" spans="1:48" x14ac:dyDescent="0.25">
      <c r="A3" s="21">
        <v>0</v>
      </c>
      <c r="B3" s="21">
        <v>0</v>
      </c>
      <c r="C3" s="5" t="s">
        <v>16</v>
      </c>
      <c r="D3" s="5" t="s">
        <v>2</v>
      </c>
      <c r="E3" s="1" t="s">
        <v>3</v>
      </c>
      <c r="F3" s="31"/>
      <c r="G3" s="5" t="s">
        <v>16</v>
      </c>
      <c r="H3" s="5" t="s">
        <v>2</v>
      </c>
      <c r="I3" s="1" t="s">
        <v>3</v>
      </c>
      <c r="J3" s="31"/>
      <c r="K3" s="5" t="s">
        <v>16</v>
      </c>
      <c r="L3" s="5" t="s">
        <v>2</v>
      </c>
      <c r="M3" s="1" t="s">
        <v>3</v>
      </c>
      <c r="N3" s="31"/>
      <c r="O3" s="5" t="s">
        <v>16</v>
      </c>
      <c r="P3" s="5" t="s">
        <v>2</v>
      </c>
      <c r="Q3" s="1" t="s">
        <v>3</v>
      </c>
      <c r="R3" s="31"/>
      <c r="S3" s="5" t="s">
        <v>16</v>
      </c>
      <c r="T3" s="5" t="s">
        <v>2</v>
      </c>
      <c r="U3" s="1" t="s">
        <v>3</v>
      </c>
      <c r="V3" s="31"/>
      <c r="W3" s="6"/>
      <c r="X3" s="1" t="s">
        <v>17</v>
      </c>
      <c r="Y3" s="5" t="s">
        <v>6</v>
      </c>
      <c r="Z3" s="1" t="s">
        <v>15</v>
      </c>
      <c r="AA3" s="7"/>
      <c r="AB3" s="1" t="s">
        <v>17</v>
      </c>
      <c r="AC3" s="5" t="s">
        <v>6</v>
      </c>
      <c r="AD3" s="1" t="s">
        <v>15</v>
      </c>
      <c r="AE3" s="7"/>
      <c r="AF3" s="1" t="s">
        <v>17</v>
      </c>
      <c r="AG3" s="5" t="s">
        <v>6</v>
      </c>
      <c r="AH3" s="1" t="s">
        <v>15</v>
      </c>
      <c r="AI3" s="7"/>
      <c r="AJ3" s="1" t="s">
        <v>17</v>
      </c>
      <c r="AK3" s="5" t="s">
        <v>6</v>
      </c>
      <c r="AL3" s="1" t="s">
        <v>15</v>
      </c>
      <c r="AM3" s="7"/>
      <c r="AN3" s="1" t="s">
        <v>17</v>
      </c>
      <c r="AO3" s="5" t="s">
        <v>6</v>
      </c>
      <c r="AP3" s="1" t="s">
        <v>15</v>
      </c>
      <c r="AQ3" s="6"/>
      <c r="AS3" s="56" t="s">
        <v>18</v>
      </c>
      <c r="AT3" s="57"/>
      <c r="AU3" s="58"/>
      <c r="AV3" s="14"/>
    </row>
    <row r="4" spans="1:48" x14ac:dyDescent="0.25">
      <c r="A4" s="39">
        <v>49.99</v>
      </c>
      <c r="B4" s="23">
        <v>0</v>
      </c>
      <c r="C4" s="2">
        <f>VLOOKUP(Y4,A16:B17,2,1)</f>
        <v>100</v>
      </c>
      <c r="D4" s="2">
        <f>VLOOKUP(Y4,A2:B13,2,1)</f>
        <v>4</v>
      </c>
      <c r="E4" s="3">
        <f>D4*Z4</f>
        <v>8</v>
      </c>
      <c r="F4" s="31"/>
      <c r="G4" s="2">
        <f>VLOOKUP(AC4,A16:B17,2,1)</f>
        <v>0</v>
      </c>
      <c r="H4" s="2">
        <f>VLOOKUP(AC4,A2:B13,2,1)</f>
        <v>0</v>
      </c>
      <c r="I4" s="3">
        <f t="shared" ref="I4:I10" si="0">H4*AD4</f>
        <v>0</v>
      </c>
      <c r="J4" s="31"/>
      <c r="K4" s="2">
        <f>VLOOKUP(AG4,A16:B17,2,1)</f>
        <v>0</v>
      </c>
      <c r="L4" s="2">
        <f>VLOOKUP(AG4,A2:B13,2,1)</f>
        <v>0</v>
      </c>
      <c r="M4" s="3">
        <f t="shared" ref="M4:M10" si="1">L4*AH4</f>
        <v>0</v>
      </c>
      <c r="N4" s="31"/>
      <c r="O4" s="2">
        <f>VLOOKUP(AK4,A16:B17,2,1)</f>
        <v>0</v>
      </c>
      <c r="P4" s="2">
        <f>VLOOKUP(AK4,A2:B13,2,1)</f>
        <v>0</v>
      </c>
      <c r="Q4" s="3">
        <f>P4*AL4</f>
        <v>0</v>
      </c>
      <c r="R4" s="31"/>
      <c r="S4" s="2">
        <f>VLOOKUP(AO4,A16:B17,2,1)</f>
        <v>100</v>
      </c>
      <c r="T4" s="2">
        <f>VLOOKUP(AO4,A2:B13,2,1)</f>
        <v>4</v>
      </c>
      <c r="U4" s="3">
        <f>T4*AP4</f>
        <v>8</v>
      </c>
      <c r="V4" s="31"/>
      <c r="W4" s="6"/>
      <c r="X4" s="35" t="s">
        <v>22</v>
      </c>
      <c r="Y4" s="36">
        <v>87</v>
      </c>
      <c r="Z4" s="35">
        <v>2</v>
      </c>
      <c r="AA4" s="7"/>
      <c r="AB4" s="35"/>
      <c r="AC4" s="36"/>
      <c r="AD4" s="35"/>
      <c r="AE4" s="7"/>
      <c r="AF4" s="35"/>
      <c r="AG4" s="36"/>
      <c r="AH4" s="35"/>
      <c r="AI4" s="7"/>
      <c r="AJ4" s="35"/>
      <c r="AK4" s="36"/>
      <c r="AL4" s="35"/>
      <c r="AM4" s="7"/>
      <c r="AN4" s="35" t="s">
        <v>22</v>
      </c>
      <c r="AO4" s="36">
        <v>85</v>
      </c>
      <c r="AP4" s="35">
        <v>2</v>
      </c>
      <c r="AQ4" s="6"/>
      <c r="AS4" s="59"/>
      <c r="AT4" s="60"/>
      <c r="AU4" s="61"/>
      <c r="AV4" s="14"/>
    </row>
    <row r="5" spans="1:48" x14ac:dyDescent="0.25">
      <c r="A5" s="21">
        <v>50</v>
      </c>
      <c r="B5" s="21">
        <v>1</v>
      </c>
      <c r="C5" s="2">
        <f>VLOOKUP(Y5,A16:B17,2,1)</f>
        <v>100</v>
      </c>
      <c r="D5" s="2">
        <f>VLOOKUP(Y5,A2:B13,2,1)</f>
        <v>4</v>
      </c>
      <c r="E5" s="3">
        <f>D5*Z5</f>
        <v>12</v>
      </c>
      <c r="F5" s="31"/>
      <c r="G5" s="2">
        <f>VLOOKUP(AC5,A16:B17,2,1)</f>
        <v>0</v>
      </c>
      <c r="H5" s="2">
        <f>VLOOKUP(AC5,A2:B13,2,1)</f>
        <v>0</v>
      </c>
      <c r="I5" s="3">
        <f t="shared" si="0"/>
        <v>0</v>
      </c>
      <c r="J5" s="31"/>
      <c r="K5" s="2">
        <f>VLOOKUP(AG5,A16:B17,2,1)</f>
        <v>0</v>
      </c>
      <c r="L5" s="2">
        <f>VLOOKUP(AG5,A2:B13,2,1)</f>
        <v>0</v>
      </c>
      <c r="M5" s="3">
        <f t="shared" si="1"/>
        <v>0</v>
      </c>
      <c r="N5" s="31"/>
      <c r="O5" s="2">
        <f>VLOOKUP(AK5,A16:B17,2,1)</f>
        <v>0</v>
      </c>
      <c r="P5" s="2">
        <f>VLOOKUP(AK5,A2:B13,2,1)</f>
        <v>0</v>
      </c>
      <c r="Q5" s="3">
        <f t="shared" ref="Q5:Q10" si="2">P5*AL5</f>
        <v>0</v>
      </c>
      <c r="R5" s="31"/>
      <c r="S5" s="2">
        <f>VLOOKUP(AO5,A16:B17,2,1)</f>
        <v>100</v>
      </c>
      <c r="T5" s="2">
        <f>VLOOKUP(AO5,A2:B13,2,1)</f>
        <v>4</v>
      </c>
      <c r="U5" s="3">
        <f>T5*AP5</f>
        <v>12</v>
      </c>
      <c r="V5" s="31"/>
      <c r="W5" s="6"/>
      <c r="X5" s="35" t="s">
        <v>23</v>
      </c>
      <c r="Y5" s="36">
        <v>85</v>
      </c>
      <c r="Z5" s="35">
        <v>3</v>
      </c>
      <c r="AA5" s="7"/>
      <c r="AB5" s="35"/>
      <c r="AC5" s="36"/>
      <c r="AD5" s="35"/>
      <c r="AE5" s="7"/>
      <c r="AF5" s="35"/>
      <c r="AG5" s="36"/>
      <c r="AH5" s="35"/>
      <c r="AI5" s="7"/>
      <c r="AJ5" s="35"/>
      <c r="AK5" s="36"/>
      <c r="AL5" s="35"/>
      <c r="AM5" s="7"/>
      <c r="AN5" s="35" t="s">
        <v>23</v>
      </c>
      <c r="AO5" s="36">
        <v>85</v>
      </c>
      <c r="AP5" s="35">
        <v>3</v>
      </c>
      <c r="AQ5" s="6"/>
      <c r="AS5" s="59"/>
      <c r="AT5" s="60"/>
      <c r="AU5" s="61"/>
      <c r="AV5" s="14"/>
    </row>
    <row r="6" spans="1:48" x14ac:dyDescent="0.25">
      <c r="A6" s="21">
        <v>55</v>
      </c>
      <c r="B6" s="21">
        <v>1.7</v>
      </c>
      <c r="C6" s="2">
        <f>VLOOKUP(Y6,A16:B17,2,1)</f>
        <v>100</v>
      </c>
      <c r="D6" s="2">
        <f>VLOOKUP(Y6,A2:B13,2,1)</f>
        <v>4</v>
      </c>
      <c r="E6" s="3">
        <f>D6*Z6</f>
        <v>12</v>
      </c>
      <c r="F6" s="31"/>
      <c r="G6" s="2">
        <f>VLOOKUP(AC6,A16:B17,2,1)</f>
        <v>0</v>
      </c>
      <c r="H6" s="2">
        <f>VLOOKUP(AC6,A2:B13,2,1)</f>
        <v>0</v>
      </c>
      <c r="I6" s="3">
        <f t="shared" si="0"/>
        <v>0</v>
      </c>
      <c r="J6" s="31"/>
      <c r="K6" s="2">
        <f>VLOOKUP(AG6,A16:B17,2,1)</f>
        <v>0</v>
      </c>
      <c r="L6" s="2">
        <f>VLOOKUP(AG6,A2:B13,2,1)</f>
        <v>0</v>
      </c>
      <c r="M6" s="3">
        <f t="shared" si="1"/>
        <v>0</v>
      </c>
      <c r="N6" s="31"/>
      <c r="O6" s="2">
        <f>VLOOKUP(AK6,A16:B17,2,1)</f>
        <v>0</v>
      </c>
      <c r="P6" s="2">
        <f>VLOOKUP(AK6,A2:B13,2,1)</f>
        <v>0</v>
      </c>
      <c r="Q6" s="3">
        <f t="shared" si="2"/>
        <v>0</v>
      </c>
      <c r="R6" s="31"/>
      <c r="S6" s="2">
        <f>VLOOKUP(AO6,A16:B17,2,1)</f>
        <v>100</v>
      </c>
      <c r="T6" s="2">
        <f>VLOOKUP(AO6,A2:B13,2,1)</f>
        <v>4</v>
      </c>
      <c r="U6" s="3">
        <f>T6*AP6</f>
        <v>12</v>
      </c>
      <c r="V6" s="31"/>
      <c r="W6" s="6"/>
      <c r="X6" s="35" t="s">
        <v>24</v>
      </c>
      <c r="Y6" s="36">
        <v>88</v>
      </c>
      <c r="Z6" s="35">
        <v>3</v>
      </c>
      <c r="AA6" s="7"/>
      <c r="AB6" s="35"/>
      <c r="AC6" s="36"/>
      <c r="AD6" s="35"/>
      <c r="AE6" s="7"/>
      <c r="AF6" s="35"/>
      <c r="AG6" s="36"/>
      <c r="AH6" s="35"/>
      <c r="AI6" s="7"/>
      <c r="AJ6" s="35"/>
      <c r="AK6" s="36"/>
      <c r="AL6" s="35"/>
      <c r="AM6" s="7"/>
      <c r="AN6" s="35" t="s">
        <v>24</v>
      </c>
      <c r="AO6" s="36">
        <v>88</v>
      </c>
      <c r="AP6" s="35">
        <v>3</v>
      </c>
      <c r="AQ6" s="6"/>
      <c r="AS6" s="59"/>
      <c r="AT6" s="60"/>
      <c r="AU6" s="61"/>
      <c r="AV6" s="14"/>
    </row>
    <row r="7" spans="1:48" ht="15.75" thickBot="1" x14ac:dyDescent="0.3">
      <c r="A7" s="21">
        <v>58</v>
      </c>
      <c r="B7" s="21">
        <v>2</v>
      </c>
      <c r="C7" s="2">
        <f>VLOOKUP(Y7,A16:B17,2,1)</f>
        <v>100</v>
      </c>
      <c r="D7" s="2">
        <f>VLOOKUP(Y7,A2:B13,2,1)</f>
        <v>4</v>
      </c>
      <c r="E7" s="3">
        <f>D7*Z7</f>
        <v>4</v>
      </c>
      <c r="F7" s="31"/>
      <c r="G7" s="2">
        <f>VLOOKUP(AC7,A16:B17,2,1)</f>
        <v>0</v>
      </c>
      <c r="H7" s="2">
        <f>VLOOKUP(AC7,A2:B13,2,1)</f>
        <v>0</v>
      </c>
      <c r="I7" s="3">
        <f t="shared" si="0"/>
        <v>0</v>
      </c>
      <c r="J7" s="31"/>
      <c r="K7" s="2">
        <f>VLOOKUP(AG7,A16:B17,2,1)</f>
        <v>0</v>
      </c>
      <c r="L7" s="2">
        <f>VLOOKUP(AG7,A2:B13,2,1)</f>
        <v>0</v>
      </c>
      <c r="M7" s="3">
        <f t="shared" si="1"/>
        <v>0</v>
      </c>
      <c r="N7" s="31"/>
      <c r="O7" s="2">
        <f>VLOOKUP(AK7,A16:B17,2,1)</f>
        <v>0</v>
      </c>
      <c r="P7" s="2">
        <f>VLOOKUP(AK7,A2:B13,2,1)</f>
        <v>0</v>
      </c>
      <c r="Q7" s="3">
        <f t="shared" si="2"/>
        <v>0</v>
      </c>
      <c r="R7" s="31"/>
      <c r="S7" s="2">
        <f>VLOOKUP(AO7,A16:B17,2,1)</f>
        <v>100</v>
      </c>
      <c r="T7" s="2">
        <f>VLOOKUP(AO7,A2:B13,2,1)</f>
        <v>4</v>
      </c>
      <c r="U7" s="3">
        <f>T7*AP7</f>
        <v>4</v>
      </c>
      <c r="V7" s="31"/>
      <c r="W7" s="6"/>
      <c r="X7" s="35" t="s">
        <v>25</v>
      </c>
      <c r="Y7" s="36">
        <v>99</v>
      </c>
      <c r="Z7" s="35">
        <v>1</v>
      </c>
      <c r="AA7" s="7"/>
      <c r="AB7" s="35"/>
      <c r="AC7" s="36"/>
      <c r="AD7" s="35"/>
      <c r="AE7" s="7"/>
      <c r="AF7" s="35"/>
      <c r="AG7" s="36"/>
      <c r="AH7" s="35"/>
      <c r="AI7" s="7"/>
      <c r="AJ7" s="35"/>
      <c r="AK7" s="36"/>
      <c r="AL7" s="35"/>
      <c r="AM7" s="7"/>
      <c r="AN7" s="35" t="s">
        <v>25</v>
      </c>
      <c r="AO7" s="36">
        <v>99</v>
      </c>
      <c r="AP7" s="35">
        <v>1</v>
      </c>
      <c r="AQ7" s="6"/>
      <c r="AS7" s="62"/>
      <c r="AT7" s="63"/>
      <c r="AU7" s="64"/>
      <c r="AV7" s="14"/>
    </row>
    <row r="8" spans="1:48" ht="15" customHeight="1" thickBot="1" x14ac:dyDescent="0.3">
      <c r="A8" s="21">
        <v>60</v>
      </c>
      <c r="B8" s="21">
        <v>2.2999999999999998</v>
      </c>
      <c r="C8" s="2">
        <f>VLOOKUP(Y8,A16:B17,2,1)</f>
        <v>100</v>
      </c>
      <c r="D8" s="2">
        <f>VLOOKUP(Y8,A2:B13,2,1)</f>
        <v>4</v>
      </c>
      <c r="E8" s="3">
        <f>D8*Z8</f>
        <v>16</v>
      </c>
      <c r="F8" s="31"/>
      <c r="G8" s="2">
        <f>VLOOKUP(AC8,A16:B17,2,1)</f>
        <v>0</v>
      </c>
      <c r="H8" s="2">
        <f>VLOOKUP(AC8,A2:B13,2,1)</f>
        <v>0</v>
      </c>
      <c r="I8" s="3">
        <f t="shared" si="0"/>
        <v>0</v>
      </c>
      <c r="J8" s="31"/>
      <c r="K8" s="2">
        <f>VLOOKUP(AG8,A16:B17,2,1)</f>
        <v>0</v>
      </c>
      <c r="L8" s="2">
        <f>VLOOKUP(AG8,A2:B13,2,1)</f>
        <v>0</v>
      </c>
      <c r="M8" s="3">
        <f t="shared" si="1"/>
        <v>0</v>
      </c>
      <c r="N8" s="31"/>
      <c r="O8" s="2">
        <f>VLOOKUP(AK8,A16:B17,2,1)</f>
        <v>0</v>
      </c>
      <c r="P8" s="2">
        <f>VLOOKUP(AK8,A2:B13,2,1)</f>
        <v>0</v>
      </c>
      <c r="Q8" s="3">
        <f t="shared" si="2"/>
        <v>0</v>
      </c>
      <c r="R8" s="31"/>
      <c r="S8" s="2">
        <f>VLOOKUP(AO8,A16:B17,2,1)</f>
        <v>100</v>
      </c>
      <c r="T8" s="2">
        <f>VLOOKUP(AO8,A2:B13,2,1)</f>
        <v>4</v>
      </c>
      <c r="U8" s="3">
        <f>T8*AP8</f>
        <v>16</v>
      </c>
      <c r="V8" s="31"/>
      <c r="W8" s="6"/>
      <c r="X8" s="35" t="s">
        <v>26</v>
      </c>
      <c r="Y8" s="36">
        <v>94</v>
      </c>
      <c r="Z8" s="35">
        <v>4</v>
      </c>
      <c r="AA8" s="7"/>
      <c r="AB8" s="35"/>
      <c r="AC8" s="36"/>
      <c r="AD8" s="35"/>
      <c r="AE8" s="7"/>
      <c r="AF8" s="35"/>
      <c r="AG8" s="36"/>
      <c r="AH8" s="35"/>
      <c r="AI8" s="7"/>
      <c r="AJ8" s="35"/>
      <c r="AK8" s="36"/>
      <c r="AL8" s="35"/>
      <c r="AM8" s="7"/>
      <c r="AN8" s="35" t="s">
        <v>26</v>
      </c>
      <c r="AO8" s="36">
        <v>94</v>
      </c>
      <c r="AP8" s="35">
        <v>4</v>
      </c>
      <c r="AQ8" s="6"/>
      <c r="AT8" s="34"/>
      <c r="AU8" s="34"/>
      <c r="AV8" s="14"/>
    </row>
    <row r="9" spans="1:48" ht="15" customHeight="1" x14ac:dyDescent="0.25">
      <c r="A9" s="21">
        <v>65</v>
      </c>
      <c r="B9" s="21">
        <v>2.7</v>
      </c>
      <c r="C9" s="2">
        <f>VLOOKUP(Y9,A16:B17,2,1)</f>
        <v>100</v>
      </c>
      <c r="D9" s="2">
        <f>VLOOKUP(Y9,A2:B13,2,1)</f>
        <v>4</v>
      </c>
      <c r="E9" s="3">
        <f>D9*Z9</f>
        <v>12</v>
      </c>
      <c r="F9" s="31"/>
      <c r="G9" s="2">
        <f>VLOOKUP(AC9,A16:B17,2,1)</f>
        <v>0</v>
      </c>
      <c r="H9" s="2">
        <f>VLOOKUP(AC9,A2:B13,2,1)</f>
        <v>0</v>
      </c>
      <c r="I9" s="3">
        <f t="shared" si="0"/>
        <v>0</v>
      </c>
      <c r="J9" s="31"/>
      <c r="K9" s="2">
        <f>VLOOKUP(AG9,A16:B17,2,1)</f>
        <v>0</v>
      </c>
      <c r="L9" s="2">
        <f>VLOOKUP(AG9,A2:B13,2,1)</f>
        <v>0</v>
      </c>
      <c r="M9" s="3">
        <f t="shared" si="1"/>
        <v>0</v>
      </c>
      <c r="N9" s="31"/>
      <c r="O9" s="2">
        <f>VLOOKUP(AK9,A16:B17,2,1)</f>
        <v>0</v>
      </c>
      <c r="P9" s="2">
        <f>VLOOKUP(AK9,A2:B13,2,1)</f>
        <v>0</v>
      </c>
      <c r="Q9" s="3">
        <f t="shared" si="2"/>
        <v>0</v>
      </c>
      <c r="R9" s="31"/>
      <c r="S9" s="2">
        <f>VLOOKUP(AO9,A16:B17,2,1)</f>
        <v>100</v>
      </c>
      <c r="T9" s="2">
        <f>VLOOKUP(AO9,A2:B13,2,1)</f>
        <v>4</v>
      </c>
      <c r="U9" s="3">
        <f>T9*AP9</f>
        <v>12</v>
      </c>
      <c r="V9" s="31"/>
      <c r="W9" s="6"/>
      <c r="X9" s="35" t="s">
        <v>27</v>
      </c>
      <c r="Y9" s="36">
        <v>99</v>
      </c>
      <c r="Z9" s="35">
        <v>3</v>
      </c>
      <c r="AA9" s="7"/>
      <c r="AB9" s="35"/>
      <c r="AC9" s="36"/>
      <c r="AD9" s="35"/>
      <c r="AE9" s="7"/>
      <c r="AF9" s="35"/>
      <c r="AG9" s="36"/>
      <c r="AH9" s="35"/>
      <c r="AI9" s="7"/>
      <c r="AJ9" s="35"/>
      <c r="AK9" s="36"/>
      <c r="AL9" s="35"/>
      <c r="AM9" s="7"/>
      <c r="AN9" s="35" t="s">
        <v>27</v>
      </c>
      <c r="AO9" s="36">
        <v>99</v>
      </c>
      <c r="AP9" s="35">
        <v>3</v>
      </c>
      <c r="AQ9" s="6"/>
      <c r="AS9" s="44" t="s">
        <v>29</v>
      </c>
      <c r="AT9" s="45"/>
      <c r="AU9" s="46"/>
      <c r="AV9" s="14"/>
    </row>
    <row r="10" spans="1:48" ht="15.75" thickBot="1" x14ac:dyDescent="0.3">
      <c r="A10" s="21">
        <v>70</v>
      </c>
      <c r="B10" s="21">
        <v>3</v>
      </c>
      <c r="C10" s="2">
        <f>VLOOKUP(Y10,A16:B17,2,1)</f>
        <v>100</v>
      </c>
      <c r="D10" s="2">
        <f>VLOOKUP(Y10,A2:B13,2,1)</f>
        <v>3.3</v>
      </c>
      <c r="E10" s="3">
        <f>D10*Z10</f>
        <v>9.8999999999999986</v>
      </c>
      <c r="F10" s="31"/>
      <c r="G10" s="2">
        <f>VLOOKUP(AC10,A16:B17,2,1)</f>
        <v>0</v>
      </c>
      <c r="H10" s="2">
        <f>VLOOKUP(AC10,A2:B13,2,1)</f>
        <v>0</v>
      </c>
      <c r="I10" s="3">
        <f t="shared" si="0"/>
        <v>0</v>
      </c>
      <c r="J10" s="31"/>
      <c r="K10" s="2">
        <f>VLOOKUP(AG10,A16:B17,2,1)</f>
        <v>0</v>
      </c>
      <c r="L10" s="2">
        <f>VLOOKUP(AG10,A2:B13,2,1)</f>
        <v>0</v>
      </c>
      <c r="M10" s="3">
        <f t="shared" si="1"/>
        <v>0</v>
      </c>
      <c r="N10" s="31"/>
      <c r="O10" s="2">
        <f>VLOOKUP(AK10,A16:B17,2,1)</f>
        <v>0</v>
      </c>
      <c r="P10" s="2">
        <f>VLOOKUP(AK10,A2:B13,2,1)</f>
        <v>0</v>
      </c>
      <c r="Q10" s="3">
        <f t="shared" si="2"/>
        <v>0</v>
      </c>
      <c r="R10" s="31"/>
      <c r="S10" s="2">
        <f>VLOOKUP(AO10,A16:B17,2,1)</f>
        <v>100</v>
      </c>
      <c r="T10" s="2">
        <f>VLOOKUP(AO10,A2:B13,2,1)</f>
        <v>3.3</v>
      </c>
      <c r="U10" s="3">
        <f>T10*AP10</f>
        <v>9.8999999999999986</v>
      </c>
      <c r="V10" s="31"/>
      <c r="W10" s="6"/>
      <c r="X10" s="35" t="s">
        <v>28</v>
      </c>
      <c r="Y10" s="36">
        <v>77</v>
      </c>
      <c r="Z10" s="35">
        <v>3</v>
      </c>
      <c r="AA10" s="7"/>
      <c r="AB10" s="35"/>
      <c r="AC10" s="36"/>
      <c r="AD10" s="35"/>
      <c r="AE10" s="7"/>
      <c r="AF10" s="35"/>
      <c r="AG10" s="36"/>
      <c r="AH10" s="35"/>
      <c r="AI10" s="7"/>
      <c r="AJ10" s="35"/>
      <c r="AK10" s="36"/>
      <c r="AL10" s="35"/>
      <c r="AM10" s="7"/>
      <c r="AN10" s="35" t="s">
        <v>28</v>
      </c>
      <c r="AO10" s="36">
        <v>77</v>
      </c>
      <c r="AP10" s="35">
        <v>3</v>
      </c>
      <c r="AQ10" s="6"/>
      <c r="AS10" s="47"/>
      <c r="AT10" s="48"/>
      <c r="AU10" s="49"/>
      <c r="AV10" s="14"/>
    </row>
    <row r="11" spans="1:48" ht="15.75" thickBot="1" x14ac:dyDescent="0.3">
      <c r="A11" s="21">
        <v>75</v>
      </c>
      <c r="B11" s="21">
        <v>3.3</v>
      </c>
      <c r="C11" s="4">
        <f>SUM(C4:C10)</f>
        <v>700</v>
      </c>
      <c r="D11" s="4">
        <f>SUM(D4:D10)</f>
        <v>27.3</v>
      </c>
      <c r="E11" s="4">
        <f>SUM(E4:E10)</f>
        <v>73.900000000000006</v>
      </c>
      <c r="F11" s="31"/>
      <c r="G11" s="4">
        <f>SUM(G4:G10)</f>
        <v>0</v>
      </c>
      <c r="H11" s="4">
        <f>SUM(H4:H10)</f>
        <v>0</v>
      </c>
      <c r="I11" s="4">
        <f>SUM(I4:I10)</f>
        <v>0</v>
      </c>
      <c r="J11" s="31"/>
      <c r="K11" s="4">
        <f>SUM(K4:K10)</f>
        <v>0</v>
      </c>
      <c r="L11" s="4">
        <f>SUM(L4:L10)</f>
        <v>0</v>
      </c>
      <c r="M11" s="4">
        <f>SUM(M4:M10)</f>
        <v>0</v>
      </c>
      <c r="N11" s="31"/>
      <c r="O11" s="4">
        <f>SUM(O4:O10)</f>
        <v>0</v>
      </c>
      <c r="P11" s="4">
        <f>SUM(P4:P10)</f>
        <v>0</v>
      </c>
      <c r="Q11" s="4">
        <f>SUM(Q4:Q10)</f>
        <v>0</v>
      </c>
      <c r="R11" s="31"/>
      <c r="S11" s="4">
        <f>SUM(S4:S10)</f>
        <v>700</v>
      </c>
      <c r="T11" s="4">
        <f>SUM(T4:T10)</f>
        <v>27.3</v>
      </c>
      <c r="U11" s="4">
        <f>SUM(U4:U10)</f>
        <v>73.900000000000006</v>
      </c>
      <c r="V11" s="31"/>
      <c r="W11" s="6"/>
      <c r="X11" s="4"/>
      <c r="Y11" s="32">
        <f>SUM(Y4:Y10)</f>
        <v>629</v>
      </c>
      <c r="Z11" s="32">
        <f>SUM(Z4:Z10)</f>
        <v>19</v>
      </c>
      <c r="AA11" s="7"/>
      <c r="AB11" s="4"/>
      <c r="AC11" s="32">
        <f>SUM(AC4:AC10)</f>
        <v>0</v>
      </c>
      <c r="AD11" s="32">
        <f>SUM(AD4:AD10)</f>
        <v>0</v>
      </c>
      <c r="AE11" s="7"/>
      <c r="AF11" s="4"/>
      <c r="AG11" s="32">
        <f>SUM(AG4:AG10)</f>
        <v>0</v>
      </c>
      <c r="AH11" s="32">
        <f>SUM(AH4:AH10)</f>
        <v>0</v>
      </c>
      <c r="AI11" s="7"/>
      <c r="AJ11" s="4"/>
      <c r="AK11" s="32">
        <f>SUM(AK4:AK10)</f>
        <v>0</v>
      </c>
      <c r="AL11" s="32">
        <f>SUM(AL4:AL10)</f>
        <v>0</v>
      </c>
      <c r="AM11" s="7"/>
      <c r="AN11" s="4"/>
      <c r="AO11" s="32">
        <f>SUM(AO4:AO10)</f>
        <v>627</v>
      </c>
      <c r="AP11" s="32">
        <f>SUM(AP4:AP10)</f>
        <v>19</v>
      </c>
      <c r="AQ11" s="6"/>
      <c r="AS11" s="50" t="s">
        <v>19</v>
      </c>
      <c r="AT11" s="51"/>
      <c r="AU11" s="52"/>
      <c r="AV11" s="14"/>
    </row>
    <row r="12" spans="1:48" ht="15.75" thickBot="1" x14ac:dyDescent="0.3">
      <c r="A12" s="21">
        <v>80</v>
      </c>
      <c r="B12" s="21">
        <v>3.7</v>
      </c>
      <c r="C12" s="8"/>
      <c r="D12" s="9"/>
      <c r="E12" s="10"/>
      <c r="F12" s="31"/>
      <c r="G12" s="8"/>
      <c r="H12" s="9"/>
      <c r="I12" s="10"/>
      <c r="J12" s="31"/>
      <c r="K12" s="8"/>
      <c r="L12" s="9"/>
      <c r="M12" s="10"/>
      <c r="N12" s="31"/>
      <c r="O12" s="8"/>
      <c r="P12" s="9"/>
      <c r="Q12" s="10"/>
      <c r="R12" s="31"/>
      <c r="S12" s="8"/>
      <c r="T12" s="9"/>
      <c r="U12" s="10"/>
      <c r="V12" s="31"/>
      <c r="W12" s="6"/>
      <c r="X12" s="17" t="s">
        <v>13</v>
      </c>
      <c r="Y12" s="41">
        <f>E11/Z11</f>
        <v>3.8894736842105266</v>
      </c>
      <c r="Z12" s="9"/>
      <c r="AA12" s="7"/>
      <c r="AB12" s="17" t="s">
        <v>13</v>
      </c>
      <c r="AC12" s="40" t="e">
        <f>I11/AD11</f>
        <v>#DIV/0!</v>
      </c>
      <c r="AD12" s="9"/>
      <c r="AE12" s="7"/>
      <c r="AF12" s="17" t="s">
        <v>13</v>
      </c>
      <c r="AG12" s="40" t="e">
        <f>M11/AH11</f>
        <v>#DIV/0!</v>
      </c>
      <c r="AH12" s="9"/>
      <c r="AI12" s="7"/>
      <c r="AJ12" s="17" t="s">
        <v>13</v>
      </c>
      <c r="AK12" s="40" t="e">
        <f>Q11/AL11</f>
        <v>#DIV/0!</v>
      </c>
      <c r="AL12" s="9"/>
      <c r="AM12" s="7"/>
      <c r="AN12" s="17" t="s">
        <v>13</v>
      </c>
      <c r="AO12" s="40">
        <f>U11/AP11</f>
        <v>3.8894736842105266</v>
      </c>
      <c r="AP12" s="9"/>
      <c r="AQ12" s="6"/>
      <c r="AS12" s="53"/>
      <c r="AT12" s="54"/>
      <c r="AU12" s="55"/>
    </row>
    <row r="13" spans="1:48" ht="15.75" thickBot="1" x14ac:dyDescent="0.3">
      <c r="A13" s="21">
        <v>85</v>
      </c>
      <c r="B13" s="21">
        <v>4</v>
      </c>
      <c r="C13" s="19"/>
      <c r="D13" s="19"/>
      <c r="E13" s="20"/>
      <c r="F13" s="31"/>
      <c r="G13" s="19"/>
      <c r="H13" s="19"/>
      <c r="I13" s="20"/>
      <c r="J13" s="31"/>
      <c r="K13" s="19"/>
      <c r="L13" s="19"/>
      <c r="M13" s="20"/>
      <c r="N13" s="31"/>
      <c r="O13" s="19"/>
      <c r="P13" s="19"/>
      <c r="Q13" s="20"/>
      <c r="R13" s="31"/>
      <c r="S13" s="19"/>
      <c r="T13" s="19"/>
      <c r="U13" s="20"/>
      <c r="V13" s="31"/>
      <c r="W13" s="6"/>
      <c r="X13" s="18"/>
      <c r="Y13" s="19"/>
      <c r="Z13" s="20"/>
      <c r="AA13" s="6"/>
      <c r="AB13" s="18"/>
      <c r="AC13" s="19"/>
      <c r="AD13" s="20"/>
      <c r="AE13" s="6"/>
      <c r="AF13" s="18"/>
      <c r="AG13" s="19"/>
      <c r="AH13" s="20"/>
      <c r="AI13" s="6"/>
      <c r="AJ13" s="18"/>
      <c r="AK13" s="19"/>
      <c r="AL13" s="20"/>
      <c r="AM13" s="6"/>
      <c r="AN13" s="18"/>
      <c r="AO13" s="19"/>
      <c r="AP13" s="20"/>
      <c r="AQ13" s="6"/>
    </row>
    <row r="14" spans="1:48" x14ac:dyDescent="0.25">
      <c r="C14" s="15"/>
      <c r="D14" s="11"/>
      <c r="F14" s="31"/>
      <c r="G14" s="15"/>
      <c r="H14" s="11"/>
      <c r="J14" s="31"/>
      <c r="K14" s="15"/>
      <c r="L14" s="11"/>
      <c r="N14" s="31"/>
      <c r="O14" s="15"/>
      <c r="P14" s="11"/>
      <c r="R14" s="31"/>
      <c r="S14" s="37"/>
      <c r="T14" s="11"/>
      <c r="V14" s="31"/>
      <c r="W14" s="6"/>
      <c r="X14" s="43" t="s">
        <v>10</v>
      </c>
      <c r="Y14" s="43"/>
      <c r="AA14" s="7"/>
      <c r="AB14" s="43" t="s">
        <v>11</v>
      </c>
      <c r="AC14" s="43"/>
      <c r="AE14" s="7"/>
      <c r="AF14" s="43" t="s">
        <v>12</v>
      </c>
      <c r="AG14" s="43"/>
      <c r="AI14" s="7"/>
      <c r="AJ14" s="43" t="s">
        <v>20</v>
      </c>
      <c r="AK14" s="43"/>
      <c r="AM14" s="7"/>
      <c r="AN14" s="43" t="s">
        <v>21</v>
      </c>
      <c r="AO14" s="43"/>
      <c r="AQ14" s="6"/>
    </row>
    <row r="15" spans="1:48" x14ac:dyDescent="0.25">
      <c r="C15" s="5" t="s">
        <v>16</v>
      </c>
      <c r="D15" s="5" t="s">
        <v>2</v>
      </c>
      <c r="E15" s="1" t="s">
        <v>3</v>
      </c>
      <c r="G15" s="5" t="s">
        <v>16</v>
      </c>
      <c r="H15" s="5" t="s">
        <v>2</v>
      </c>
      <c r="I15" s="1" t="s">
        <v>3</v>
      </c>
      <c r="K15" s="5" t="s">
        <v>16</v>
      </c>
      <c r="L15" s="5" t="s">
        <v>2</v>
      </c>
      <c r="M15" s="1" t="s">
        <v>3</v>
      </c>
      <c r="O15" s="5" t="s">
        <v>16</v>
      </c>
      <c r="P15" s="5" t="s">
        <v>2</v>
      </c>
      <c r="Q15" s="1" t="s">
        <v>3</v>
      </c>
      <c r="S15" s="5" t="s">
        <v>16</v>
      </c>
      <c r="T15" s="5" t="s">
        <v>2</v>
      </c>
      <c r="U15" s="1" t="s">
        <v>3</v>
      </c>
      <c r="W15" s="6"/>
      <c r="X15" s="1" t="s">
        <v>17</v>
      </c>
      <c r="Y15" s="5" t="s">
        <v>6</v>
      </c>
      <c r="Z15" s="1" t="s">
        <v>15</v>
      </c>
      <c r="AA15" s="7"/>
      <c r="AB15" s="1" t="s">
        <v>17</v>
      </c>
      <c r="AC15" s="5" t="s">
        <v>6</v>
      </c>
      <c r="AD15" s="1" t="s">
        <v>15</v>
      </c>
      <c r="AE15" s="7"/>
      <c r="AF15" s="1" t="s">
        <v>17</v>
      </c>
      <c r="AG15" s="5" t="s">
        <v>6</v>
      </c>
      <c r="AH15" s="1" t="s">
        <v>15</v>
      </c>
      <c r="AI15" s="7"/>
      <c r="AJ15" s="1" t="s">
        <v>17</v>
      </c>
      <c r="AK15" s="5" t="s">
        <v>6</v>
      </c>
      <c r="AL15" s="1" t="s">
        <v>15</v>
      </c>
      <c r="AM15" s="7"/>
      <c r="AN15" s="1" t="s">
        <v>17</v>
      </c>
      <c r="AO15" s="5" t="s">
        <v>6</v>
      </c>
      <c r="AP15" s="1" t="s">
        <v>15</v>
      </c>
      <c r="AQ15" s="6"/>
    </row>
    <row r="16" spans="1:48" x14ac:dyDescent="0.25">
      <c r="A16" s="21">
        <v>0</v>
      </c>
      <c r="B16" s="21">
        <v>0</v>
      </c>
      <c r="C16" s="2">
        <f>VLOOKUP(Y16,A16:B17,2,1)</f>
        <v>0</v>
      </c>
      <c r="D16" s="2">
        <f>VLOOKUP(Y16,A2:B13,2,1)</f>
        <v>0</v>
      </c>
      <c r="E16" s="3">
        <f t="shared" ref="E16:E22" si="3">D16*Z16</f>
        <v>0</v>
      </c>
      <c r="F16" s="31"/>
      <c r="G16" s="2">
        <f>VLOOKUP(AC16,A16:B17,2,1)</f>
        <v>0</v>
      </c>
      <c r="H16" s="2">
        <f>VLOOKUP(AC16,A2:B13,2,1)</f>
        <v>0</v>
      </c>
      <c r="I16" s="3">
        <f t="shared" ref="I16:I22" si="4">H16*AD16</f>
        <v>0</v>
      </c>
      <c r="J16" s="31"/>
      <c r="K16" s="2">
        <f>VLOOKUP(AG16,A16:B17,2,1)</f>
        <v>0</v>
      </c>
      <c r="L16" s="2">
        <f>VLOOKUP(AG16,A2:B13,2,1)</f>
        <v>0</v>
      </c>
      <c r="M16" s="3">
        <f t="shared" ref="M16:M22" si="5">L16*AH16</f>
        <v>0</v>
      </c>
      <c r="N16" s="31"/>
      <c r="O16" s="2">
        <f>VLOOKUP(AK16,A16:B17,2,1)</f>
        <v>0</v>
      </c>
      <c r="P16" s="2">
        <f>VLOOKUP(AK16,A2:B13,2,1)</f>
        <v>0</v>
      </c>
      <c r="Q16" s="3">
        <f>P16*AL16</f>
        <v>0</v>
      </c>
      <c r="R16" s="31"/>
      <c r="S16" s="2">
        <f>VLOOKUP(AO16,A16:B17,2,1)</f>
        <v>100</v>
      </c>
      <c r="T16" s="2">
        <f>VLOOKUP(AO16,A2:B13,2,1)</f>
        <v>4</v>
      </c>
      <c r="U16" s="3">
        <f>T16*AP16</f>
        <v>8</v>
      </c>
      <c r="V16" s="31"/>
      <c r="W16" s="6"/>
      <c r="X16" s="35"/>
      <c r="Y16" s="36"/>
      <c r="Z16" s="35"/>
      <c r="AA16" s="7"/>
      <c r="AB16" s="35"/>
      <c r="AC16" s="36"/>
      <c r="AD16" s="35"/>
      <c r="AE16" s="7"/>
      <c r="AF16" s="35"/>
      <c r="AG16" s="36"/>
      <c r="AH16" s="35"/>
      <c r="AI16" s="7"/>
      <c r="AJ16" s="35"/>
      <c r="AK16" s="36"/>
      <c r="AL16" s="35"/>
      <c r="AM16" s="7"/>
      <c r="AN16" s="35" t="s">
        <v>22</v>
      </c>
      <c r="AO16" s="36">
        <v>85</v>
      </c>
      <c r="AP16" s="35">
        <v>2</v>
      </c>
      <c r="AQ16" s="6"/>
    </row>
    <row r="17" spans="1:43" s="12" customFormat="1" x14ac:dyDescent="0.25">
      <c r="A17" s="23">
        <v>1E-3</v>
      </c>
      <c r="B17" s="23">
        <v>100</v>
      </c>
      <c r="C17" s="2">
        <f>VLOOKUP(Y17,A16:B17,2,1)</f>
        <v>0</v>
      </c>
      <c r="D17" s="2">
        <f>VLOOKUP(Y17,A2:B13,2,1)</f>
        <v>0</v>
      </c>
      <c r="E17" s="3">
        <f t="shared" si="3"/>
        <v>0</v>
      </c>
      <c r="F17" s="25"/>
      <c r="G17" s="2">
        <f>VLOOKUP(AC17,A16:B17,2,1)</f>
        <v>0</v>
      </c>
      <c r="H17" s="2">
        <f>VLOOKUP(AC17,A2:B13,2,1)</f>
        <v>0</v>
      </c>
      <c r="I17" s="3">
        <f t="shared" si="4"/>
        <v>0</v>
      </c>
      <c r="J17" s="25"/>
      <c r="K17" s="2">
        <f>VLOOKUP(AG17,A16:B17,2,1)</f>
        <v>0</v>
      </c>
      <c r="L17" s="2">
        <f>VLOOKUP(AG17,A2:B13,2,1)</f>
        <v>0</v>
      </c>
      <c r="M17" s="3">
        <f t="shared" si="5"/>
        <v>0</v>
      </c>
      <c r="N17" s="25"/>
      <c r="O17" s="2">
        <f>VLOOKUP(AK17,A16:B17,2,1)</f>
        <v>0</v>
      </c>
      <c r="P17" s="2">
        <f>VLOOKUP(AK17,A2:B13,2,1)</f>
        <v>0</v>
      </c>
      <c r="Q17" s="3">
        <f t="shared" ref="Q16:Q22" si="6">P17*AL17</f>
        <v>0</v>
      </c>
      <c r="R17" s="25"/>
      <c r="S17" s="2">
        <f>VLOOKUP(AO17,A16:B17,2,1)</f>
        <v>100</v>
      </c>
      <c r="T17" s="2">
        <f>VLOOKUP(AO17,A2:B13,2,1)</f>
        <v>4</v>
      </c>
      <c r="U17" s="3">
        <f>T17*AP17</f>
        <v>12</v>
      </c>
      <c r="V17" s="25"/>
      <c r="W17" s="6"/>
      <c r="X17" s="35"/>
      <c r="Y17" s="36"/>
      <c r="Z17" s="35"/>
      <c r="AA17" s="7"/>
      <c r="AB17" s="35"/>
      <c r="AC17" s="36"/>
      <c r="AD17" s="35"/>
      <c r="AE17" s="7"/>
      <c r="AF17" s="35"/>
      <c r="AG17" s="36"/>
      <c r="AH17" s="35"/>
      <c r="AI17" s="7"/>
      <c r="AJ17" s="35"/>
      <c r="AK17" s="36"/>
      <c r="AL17" s="35"/>
      <c r="AM17" s="7"/>
      <c r="AN17" s="35" t="s">
        <v>23</v>
      </c>
      <c r="AO17" s="36">
        <v>85</v>
      </c>
      <c r="AP17" s="35">
        <v>3</v>
      </c>
      <c r="AQ17" s="6"/>
    </row>
    <row r="18" spans="1:43" s="12" customFormat="1" x14ac:dyDescent="0.25">
      <c r="C18" s="2">
        <f>VLOOKUP(Y18,A16:B17,2,1)</f>
        <v>0</v>
      </c>
      <c r="D18" s="2">
        <f>VLOOKUP(Y18,A2:B13,2,1)</f>
        <v>0</v>
      </c>
      <c r="E18" s="3">
        <f t="shared" si="3"/>
        <v>0</v>
      </c>
      <c r="G18" s="2">
        <f>VLOOKUP(AC18,A16:W17,2,1)</f>
        <v>0</v>
      </c>
      <c r="H18" s="2">
        <f>VLOOKUP(AC18,A2:B13,2,1)</f>
        <v>0</v>
      </c>
      <c r="I18" s="3">
        <f t="shared" si="4"/>
        <v>0</v>
      </c>
      <c r="K18" s="2">
        <f>VLOOKUP(AG18,A16:B17,2,1)</f>
        <v>0</v>
      </c>
      <c r="L18" s="2">
        <f>VLOOKUP(AG18,A2:B13,2,1)</f>
        <v>0</v>
      </c>
      <c r="M18" s="3">
        <f t="shared" si="5"/>
        <v>0</v>
      </c>
      <c r="O18" s="2">
        <f>VLOOKUP(AK18,A16:B17,2,1)</f>
        <v>0</v>
      </c>
      <c r="P18" s="2">
        <f>VLOOKUP(AK18,A2:B13,2,1)</f>
        <v>0</v>
      </c>
      <c r="Q18" s="3">
        <f>P18*AL18</f>
        <v>0</v>
      </c>
      <c r="S18" s="2">
        <f>VLOOKUP(AO18,A16:B17,2,1)</f>
        <v>100</v>
      </c>
      <c r="T18" s="2">
        <f>VLOOKUP(AO18,A2:B13,2,1)</f>
        <v>4</v>
      </c>
      <c r="U18" s="3">
        <f>T18*AP18</f>
        <v>12</v>
      </c>
      <c r="W18" s="6"/>
      <c r="X18" s="35"/>
      <c r="Y18" s="36"/>
      <c r="Z18" s="35"/>
      <c r="AA18" s="7"/>
      <c r="AB18" s="35"/>
      <c r="AC18" s="36"/>
      <c r="AD18" s="35"/>
      <c r="AE18" s="7"/>
      <c r="AF18" s="35"/>
      <c r="AG18" s="36"/>
      <c r="AH18" s="35"/>
      <c r="AI18" s="7"/>
      <c r="AJ18" s="35"/>
      <c r="AK18" s="36"/>
      <c r="AL18" s="35"/>
      <c r="AM18" s="7"/>
      <c r="AN18" s="35" t="s">
        <v>24</v>
      </c>
      <c r="AO18" s="36">
        <v>88</v>
      </c>
      <c r="AP18" s="35">
        <v>3</v>
      </c>
      <c r="AQ18" s="6"/>
    </row>
    <row r="19" spans="1:43" s="12" customFormat="1" x14ac:dyDescent="0.25">
      <c r="C19" s="2">
        <f>VLOOKUP(Y19,A16:B17,2,1)</f>
        <v>0</v>
      </c>
      <c r="D19" s="2">
        <f>VLOOKUP(Y19,A2:B13,2,1)</f>
        <v>0</v>
      </c>
      <c r="E19" s="3">
        <f t="shared" si="3"/>
        <v>0</v>
      </c>
      <c r="G19" s="2">
        <f>VLOOKUP(AC19,A16:B17,2,1)</f>
        <v>0</v>
      </c>
      <c r="H19" s="2">
        <f>VLOOKUP(AC19,A2:B13,2,1)</f>
        <v>0</v>
      </c>
      <c r="I19" s="3">
        <f t="shared" si="4"/>
        <v>0</v>
      </c>
      <c r="K19" s="2">
        <f>VLOOKUP(AG19,A16:B17,2,1)</f>
        <v>0</v>
      </c>
      <c r="L19" s="2">
        <f>VLOOKUP(AG19,A2:B13,2,1)</f>
        <v>0</v>
      </c>
      <c r="M19" s="3">
        <f t="shared" si="5"/>
        <v>0</v>
      </c>
      <c r="O19" s="2">
        <f>VLOOKUP(AK19,A16:B17,2,1)</f>
        <v>0</v>
      </c>
      <c r="P19" s="2">
        <f>VLOOKUP(AK19,A2:B13,2,1)</f>
        <v>0</v>
      </c>
      <c r="Q19" s="3">
        <f>P19*AL19</f>
        <v>0</v>
      </c>
      <c r="S19" s="2">
        <f>VLOOKUP(AO19,A16:B17,2,1)</f>
        <v>100</v>
      </c>
      <c r="T19" s="2">
        <f>VLOOKUP(AO19,A2:B13,2,1)</f>
        <v>4</v>
      </c>
      <c r="U19" s="3">
        <f>T19*AP19</f>
        <v>4</v>
      </c>
      <c r="W19" s="6"/>
      <c r="X19" s="35"/>
      <c r="Y19" s="36"/>
      <c r="Z19" s="35"/>
      <c r="AA19" s="7"/>
      <c r="AB19" s="35"/>
      <c r="AC19" s="36"/>
      <c r="AD19" s="35"/>
      <c r="AE19" s="7"/>
      <c r="AF19" s="35"/>
      <c r="AG19" s="36"/>
      <c r="AH19" s="35"/>
      <c r="AI19" s="7"/>
      <c r="AJ19" s="35"/>
      <c r="AK19" s="36"/>
      <c r="AL19" s="35"/>
      <c r="AM19" s="7"/>
      <c r="AN19" s="35" t="s">
        <v>25</v>
      </c>
      <c r="AO19" s="36">
        <v>99</v>
      </c>
      <c r="AP19" s="35">
        <v>1</v>
      </c>
      <c r="AQ19" s="6"/>
    </row>
    <row r="20" spans="1:43" s="12" customFormat="1" x14ac:dyDescent="0.25">
      <c r="C20" s="2">
        <f>VLOOKUP(Y20,A16:B17,2,1)</f>
        <v>0</v>
      </c>
      <c r="D20" s="2">
        <f>VLOOKUP(Y20,A2:B13,2,1)</f>
        <v>0</v>
      </c>
      <c r="E20" s="3">
        <f t="shared" si="3"/>
        <v>0</v>
      </c>
      <c r="G20" s="2">
        <f>VLOOKUP(AC20,A16:B17,2,1)</f>
        <v>0</v>
      </c>
      <c r="H20" s="2">
        <f>VLOOKUP(AC20,A2:B13,2,1)</f>
        <v>0</v>
      </c>
      <c r="I20" s="3">
        <f t="shared" si="4"/>
        <v>0</v>
      </c>
      <c r="K20" s="2">
        <f>VLOOKUP(AG20,A16:B17,2,1)</f>
        <v>0</v>
      </c>
      <c r="L20" s="2">
        <f>VLOOKUP(AG20,A2:B13,2,1)</f>
        <v>0</v>
      </c>
      <c r="M20" s="3">
        <f t="shared" si="5"/>
        <v>0</v>
      </c>
      <c r="O20" s="2">
        <f>VLOOKUP(AK20,A16:B17,2,1)</f>
        <v>0</v>
      </c>
      <c r="P20" s="2">
        <f>VLOOKUP(AK20,A2:B13,2,1)</f>
        <v>0</v>
      </c>
      <c r="Q20" s="3">
        <f t="shared" si="6"/>
        <v>0</v>
      </c>
      <c r="S20" s="2">
        <f>VLOOKUP(AO20,A16:B17,2,1)</f>
        <v>100</v>
      </c>
      <c r="T20" s="2">
        <f>VLOOKUP(AO20,A2:B13,2,1)</f>
        <v>4</v>
      </c>
      <c r="U20" s="3">
        <f>T20*AP20</f>
        <v>16</v>
      </c>
      <c r="W20" s="6"/>
      <c r="X20" s="35"/>
      <c r="Y20" s="36"/>
      <c r="Z20" s="35"/>
      <c r="AA20" s="7"/>
      <c r="AB20" s="35"/>
      <c r="AC20" s="36"/>
      <c r="AD20" s="35"/>
      <c r="AE20" s="7"/>
      <c r="AF20" s="35"/>
      <c r="AG20" s="36"/>
      <c r="AH20" s="35"/>
      <c r="AI20" s="7"/>
      <c r="AJ20" s="35"/>
      <c r="AK20" s="36"/>
      <c r="AL20" s="35"/>
      <c r="AM20" s="7"/>
      <c r="AN20" s="35" t="s">
        <v>26</v>
      </c>
      <c r="AO20" s="36">
        <v>94</v>
      </c>
      <c r="AP20" s="35">
        <v>4</v>
      </c>
      <c r="AQ20" s="6"/>
    </row>
    <row r="21" spans="1:43" s="12" customFormat="1" x14ac:dyDescent="0.25">
      <c r="C21" s="2">
        <f>VLOOKUP(Y21,A16:B17,2,1)</f>
        <v>0</v>
      </c>
      <c r="D21" s="2">
        <f>VLOOKUP(Y21,A2:B13,2,1)</f>
        <v>0</v>
      </c>
      <c r="E21" s="3">
        <f t="shared" si="3"/>
        <v>0</v>
      </c>
      <c r="G21" s="2">
        <f>VLOOKUP(AC21,A16:B17,2,1)</f>
        <v>0</v>
      </c>
      <c r="H21" s="2">
        <f>VLOOKUP(AC21,A2:B13,2,1)</f>
        <v>0</v>
      </c>
      <c r="I21" s="3">
        <f t="shared" si="4"/>
        <v>0</v>
      </c>
      <c r="K21" s="2">
        <f>VLOOKUP(AG21,A16:B17,2,1)</f>
        <v>0</v>
      </c>
      <c r="L21" s="2">
        <f>VLOOKUP(AG21,A2:B13,2,1)</f>
        <v>0</v>
      </c>
      <c r="M21" s="3">
        <f t="shared" si="5"/>
        <v>0</v>
      </c>
      <c r="O21" s="2">
        <f>VLOOKUP(AK21,A16:B17,2,1)</f>
        <v>0</v>
      </c>
      <c r="P21" s="2">
        <f>VLOOKUP(AK21,A2:B13,2,1)</f>
        <v>0</v>
      </c>
      <c r="Q21" s="3">
        <f t="shared" si="6"/>
        <v>0</v>
      </c>
      <c r="S21" s="2">
        <f>VLOOKUP(AO21,A16:B17,2,1)</f>
        <v>100</v>
      </c>
      <c r="T21" s="2">
        <f>VLOOKUP(AO21,A2:B13,2,1)</f>
        <v>4</v>
      </c>
      <c r="U21" s="3">
        <f>T21*AP21</f>
        <v>12</v>
      </c>
      <c r="W21" s="6"/>
      <c r="X21" s="35"/>
      <c r="Y21" s="36"/>
      <c r="Z21" s="35"/>
      <c r="AA21" s="7"/>
      <c r="AB21" s="35"/>
      <c r="AC21" s="36"/>
      <c r="AD21" s="35"/>
      <c r="AE21" s="7"/>
      <c r="AF21" s="35"/>
      <c r="AG21" s="36"/>
      <c r="AH21" s="35"/>
      <c r="AI21" s="7"/>
      <c r="AJ21" s="35"/>
      <c r="AK21" s="36"/>
      <c r="AL21" s="35"/>
      <c r="AM21" s="7"/>
      <c r="AN21" s="35" t="s">
        <v>27</v>
      </c>
      <c r="AO21" s="36">
        <v>99</v>
      </c>
      <c r="AP21" s="35">
        <v>3</v>
      </c>
      <c r="AQ21" s="6"/>
    </row>
    <row r="22" spans="1:43" s="12" customFormat="1" x14ac:dyDescent="0.25">
      <c r="C22" s="2">
        <f>VLOOKUP(Y22,A16:B17,2,1)</f>
        <v>0</v>
      </c>
      <c r="D22" s="2">
        <f>VLOOKUP(Y22,A2:B13,2,1)</f>
        <v>0</v>
      </c>
      <c r="E22" s="3">
        <f t="shared" si="3"/>
        <v>0</v>
      </c>
      <c r="G22" s="2">
        <f>VLOOKUP(AC22,A16:B17,2,1)</f>
        <v>0</v>
      </c>
      <c r="H22" s="2">
        <f>VLOOKUP(AC22,A2:B13,2,1)</f>
        <v>0</v>
      </c>
      <c r="I22" s="3">
        <f t="shared" si="4"/>
        <v>0</v>
      </c>
      <c r="K22" s="2">
        <f>VLOOKUP(AG22,A16:B17,2,1)</f>
        <v>0</v>
      </c>
      <c r="L22" s="2">
        <f>VLOOKUP(AG22,A2:B13,2,1)</f>
        <v>0</v>
      </c>
      <c r="M22" s="3">
        <f t="shared" si="5"/>
        <v>0</v>
      </c>
      <c r="O22" s="2">
        <f>VLOOKUP(AK22,A16:B17,2,1)</f>
        <v>0</v>
      </c>
      <c r="P22" s="2">
        <f>VLOOKUP(AK22,A2:B13,2,1)</f>
        <v>0</v>
      </c>
      <c r="Q22" s="3">
        <f>P22*AL22</f>
        <v>0</v>
      </c>
      <c r="S22" s="2">
        <f>VLOOKUP(AO22,A16:B17,2,1)</f>
        <v>100</v>
      </c>
      <c r="T22" s="2">
        <f>VLOOKUP(AO22,A2:B13,2,1)</f>
        <v>3.3</v>
      </c>
      <c r="U22" s="3">
        <f>T22*AP22</f>
        <v>9.8999999999999986</v>
      </c>
      <c r="W22" s="6"/>
      <c r="X22" s="35"/>
      <c r="Y22" s="36"/>
      <c r="Z22" s="35"/>
      <c r="AA22" s="7"/>
      <c r="AB22" s="35"/>
      <c r="AC22" s="36"/>
      <c r="AD22" s="35"/>
      <c r="AE22" s="7"/>
      <c r="AF22" s="35"/>
      <c r="AG22" s="36"/>
      <c r="AH22" s="35"/>
      <c r="AI22" s="7"/>
      <c r="AJ22" s="35"/>
      <c r="AK22" s="36"/>
      <c r="AL22" s="35"/>
      <c r="AM22" s="7"/>
      <c r="AN22" s="35" t="s">
        <v>28</v>
      </c>
      <c r="AO22" s="36">
        <v>77</v>
      </c>
      <c r="AP22" s="35">
        <v>3</v>
      </c>
      <c r="AQ22" s="6"/>
    </row>
    <row r="23" spans="1:43" s="12" customFormat="1" ht="15.75" thickBot="1" x14ac:dyDescent="0.3">
      <c r="C23" s="4">
        <f>SUM(C16:C22)</f>
        <v>0</v>
      </c>
      <c r="D23" s="4">
        <f>SUM(D16:D22)</f>
        <v>0</v>
      </c>
      <c r="E23" s="4">
        <f>SUM(E16:E22)</f>
        <v>0</v>
      </c>
      <c r="G23" s="4">
        <f>SUM(G16:G22)</f>
        <v>0</v>
      </c>
      <c r="H23" s="4">
        <f>SUM(H16:H22)</f>
        <v>0</v>
      </c>
      <c r="I23" s="4">
        <f>SUM(I16:I22)</f>
        <v>0</v>
      </c>
      <c r="K23" s="4">
        <f>SUM(K16:K22)</f>
        <v>0</v>
      </c>
      <c r="L23" s="4">
        <f>SUM(L16:L22)</f>
        <v>0</v>
      </c>
      <c r="M23" s="4">
        <f>SUM(M16:M22)</f>
        <v>0</v>
      </c>
      <c r="O23" s="4">
        <f>SUM(O16:O22)</f>
        <v>0</v>
      </c>
      <c r="P23" s="4">
        <f>SUM(P16:P22)</f>
        <v>0</v>
      </c>
      <c r="Q23" s="4">
        <f>SUM(Q16:Q22)</f>
        <v>0</v>
      </c>
      <c r="S23" s="4">
        <f>SUM(S16:S22)</f>
        <v>700</v>
      </c>
      <c r="T23" s="4">
        <f>SUM(T16:T22)</f>
        <v>27.3</v>
      </c>
      <c r="U23" s="4">
        <f>SUM(U16:U22)</f>
        <v>73.900000000000006</v>
      </c>
      <c r="W23" s="6"/>
      <c r="X23" s="4"/>
      <c r="Y23" s="32">
        <f>SUM(Y16:Y22)</f>
        <v>0</v>
      </c>
      <c r="Z23" s="32">
        <f>SUM(Z16:Z22)</f>
        <v>0</v>
      </c>
      <c r="AA23" s="7"/>
      <c r="AB23" s="4"/>
      <c r="AC23" s="32">
        <f>SUM(AC16:AC22)</f>
        <v>0</v>
      </c>
      <c r="AD23" s="32">
        <f>SUM(AD16:AD22)</f>
        <v>0</v>
      </c>
      <c r="AE23" s="7"/>
      <c r="AF23" s="4"/>
      <c r="AG23" s="32">
        <f>SUM(AG16:AG22)</f>
        <v>0</v>
      </c>
      <c r="AH23" s="32">
        <f>SUM(AH16:AH22)</f>
        <v>0</v>
      </c>
      <c r="AI23" s="7"/>
      <c r="AJ23" s="4"/>
      <c r="AK23" s="32">
        <f>SUM(AK16:AK22)</f>
        <v>0</v>
      </c>
      <c r="AL23" s="32">
        <f>SUM(AL16:AL22)</f>
        <v>0</v>
      </c>
      <c r="AM23" s="7"/>
      <c r="AN23" s="4"/>
      <c r="AO23" s="32">
        <f>SUM(AO16:AO22)</f>
        <v>627</v>
      </c>
      <c r="AP23" s="32">
        <f>SUM(AP16:AP22)</f>
        <v>19</v>
      </c>
      <c r="AQ23" s="6"/>
    </row>
    <row r="24" spans="1:43" s="12" customFormat="1" ht="15.75" thickBot="1" x14ac:dyDescent="0.3">
      <c r="C24" s="8"/>
      <c r="D24" s="9"/>
      <c r="E24" s="10"/>
      <c r="G24" s="8"/>
      <c r="H24" s="9"/>
      <c r="I24" s="10"/>
      <c r="K24" s="8"/>
      <c r="L24" s="9"/>
      <c r="M24" s="10"/>
      <c r="O24" s="8"/>
      <c r="P24" s="9"/>
      <c r="Q24" s="10"/>
      <c r="S24" s="8"/>
      <c r="T24" s="9"/>
      <c r="U24" s="10"/>
      <c r="W24" s="6"/>
      <c r="X24" s="17" t="s">
        <v>13</v>
      </c>
      <c r="Y24" s="40" t="e">
        <f>E23/Z23</f>
        <v>#DIV/0!</v>
      </c>
      <c r="Z24" s="9"/>
      <c r="AA24" s="7"/>
      <c r="AB24" s="17" t="s">
        <v>13</v>
      </c>
      <c r="AC24" s="40" t="e">
        <f>I23/AD23</f>
        <v>#DIV/0!</v>
      </c>
      <c r="AD24" s="9"/>
      <c r="AE24" s="7"/>
      <c r="AF24" s="17" t="s">
        <v>13</v>
      </c>
      <c r="AG24" s="40" t="e">
        <f>M23/AH23</f>
        <v>#DIV/0!</v>
      </c>
      <c r="AH24" s="9"/>
      <c r="AI24" s="7"/>
      <c r="AJ24" s="17" t="s">
        <v>13</v>
      </c>
      <c r="AK24" s="40" t="e">
        <f>Q23/AL23</f>
        <v>#DIV/0!</v>
      </c>
      <c r="AL24" s="9"/>
      <c r="AM24" s="7"/>
      <c r="AN24" s="17" t="s">
        <v>13</v>
      </c>
      <c r="AO24" s="40">
        <f>U23/AP23</f>
        <v>3.8894736842105266</v>
      </c>
      <c r="AP24" s="9"/>
      <c r="AQ24" s="6"/>
    </row>
    <row r="25" spans="1:43" s="12" customFormat="1" ht="6.75" customHeight="1" thickBot="1" x14ac:dyDescent="0.3">
      <c r="C25" s="22"/>
      <c r="D25" s="7"/>
      <c r="E25" s="7"/>
      <c r="G25" s="7"/>
      <c r="H25" s="7"/>
      <c r="I25" s="7"/>
      <c r="K25" s="7"/>
      <c r="L25" s="7"/>
      <c r="M25" s="7"/>
      <c r="O25" s="7"/>
      <c r="P25" s="7"/>
      <c r="Q25" s="7"/>
      <c r="S25" s="7"/>
      <c r="T25" s="7"/>
      <c r="U25" s="7"/>
      <c r="W25" s="6"/>
      <c r="X25" s="7"/>
      <c r="Y25" s="13"/>
      <c r="Z25" s="7"/>
      <c r="AA25" s="7"/>
      <c r="AB25" s="7"/>
      <c r="AC25" s="7"/>
      <c r="AD25" s="7"/>
      <c r="AE25" s="13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6"/>
    </row>
    <row r="26" spans="1:43" s="12" customFormat="1" ht="21.75" thickBot="1" x14ac:dyDescent="0.3">
      <c r="C26" s="24"/>
      <c r="D26" s="25"/>
      <c r="E26" s="25"/>
      <c r="G26" s="27"/>
      <c r="H26" s="25"/>
      <c r="I26" s="25"/>
      <c r="K26" s="27"/>
      <c r="L26" s="25"/>
      <c r="M26" s="25"/>
      <c r="W26" s="6"/>
      <c r="X26" s="28" t="s">
        <v>1</v>
      </c>
      <c r="Y26" s="42">
        <f>SUM(E11+E23+I11+I23+M11+M23+Q11+Q23+U11+U23)/SUM(Z11+Z23+AD11+AD23+AH11+AH23+AL11+AL23+AP11+AP23)</f>
        <v>3.8894736842105266</v>
      </c>
      <c r="Z26" s="26"/>
      <c r="AA26" s="25"/>
      <c r="AB26" s="28" t="s">
        <v>14</v>
      </c>
      <c r="AC26" s="33">
        <f>AG26/AK26*100</f>
        <v>31.761904761904763</v>
      </c>
      <c r="AD26" s="25"/>
      <c r="AE26" s="25"/>
      <c r="AF26" s="29" t="s">
        <v>6</v>
      </c>
      <c r="AG26" s="33">
        <f>SUM(Y11+AC11+AG11+AK11+Y23+AC23+AG23+AK23+AP11+AP23)</f>
        <v>667</v>
      </c>
      <c r="AH26" s="25"/>
      <c r="AI26" s="25"/>
      <c r="AJ26" s="30" t="s">
        <v>16</v>
      </c>
      <c r="AK26" s="33">
        <f>SUM(C11+G11+K11+O11+C23+G23+K23+O23+S11+S23)</f>
        <v>2100</v>
      </c>
      <c r="AM26" s="25"/>
      <c r="AN26" s="27"/>
      <c r="AO26" s="27"/>
      <c r="AP26" s="25"/>
      <c r="AQ26" s="6"/>
    </row>
    <row r="27" spans="1:43" s="12" customFormat="1" ht="5.25" customHeight="1" x14ac:dyDescent="0.25">
      <c r="C27" s="6"/>
      <c r="D27" s="6"/>
      <c r="E27" s="6"/>
      <c r="G27" s="6"/>
      <c r="H27" s="6"/>
      <c r="I27" s="6"/>
      <c r="K27" s="6"/>
      <c r="L27" s="6"/>
      <c r="M27" s="6"/>
      <c r="O27" s="6"/>
      <c r="P27" s="6"/>
      <c r="Q27" s="6"/>
      <c r="S27" s="6"/>
      <c r="T27" s="6"/>
      <c r="U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s="12" customFormat="1" x14ac:dyDescent="0.25"/>
    <row r="29" spans="1:43" s="12" customFormat="1" x14ac:dyDescent="0.25"/>
    <row r="30" spans="1:43" s="12" customFormat="1" x14ac:dyDescent="0.25"/>
    <row r="31" spans="1:43" s="12" customFormat="1" x14ac:dyDescent="0.25"/>
    <row r="32" spans="1:43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pans="3:26" s="12" customFormat="1" x14ac:dyDescent="0.25"/>
    <row r="50" spans="3:26" s="12" customFormat="1" x14ac:dyDescent="0.25"/>
    <row r="51" spans="3:26" s="12" customFormat="1" x14ac:dyDescent="0.25"/>
    <row r="52" spans="3:26" s="12" customFormat="1" x14ac:dyDescent="0.25"/>
    <row r="53" spans="3:26" s="12" customFormat="1" x14ac:dyDescent="0.25"/>
    <row r="54" spans="3:26" s="12" customFormat="1" x14ac:dyDescent="0.25"/>
    <row r="55" spans="3:26" s="12" customFormat="1" x14ac:dyDescent="0.25"/>
    <row r="56" spans="3:26" s="12" customFormat="1" x14ac:dyDescent="0.25"/>
    <row r="57" spans="3:26" s="12" customFormat="1" x14ac:dyDescent="0.25"/>
    <row r="58" spans="3:26" s="12" customFormat="1" x14ac:dyDescent="0.25"/>
    <row r="59" spans="3:26" s="12" customFormat="1" x14ac:dyDescent="0.25"/>
    <row r="60" spans="3:26" s="12" customFormat="1" x14ac:dyDescent="0.25"/>
    <row r="61" spans="3:26" s="12" customFormat="1" x14ac:dyDescent="0.25">
      <c r="C61"/>
      <c r="D61"/>
      <c r="E61"/>
      <c r="X61"/>
      <c r="Y61"/>
      <c r="Z61"/>
    </row>
    <row r="62" spans="3:26" s="12" customFormat="1" x14ac:dyDescent="0.25">
      <c r="C62"/>
      <c r="D62"/>
      <c r="E62"/>
      <c r="X62"/>
      <c r="Y62"/>
      <c r="Z62"/>
    </row>
    <row r="63" spans="3:26" s="12" customFormat="1" x14ac:dyDescent="0.25">
      <c r="C63"/>
      <c r="D63"/>
      <c r="E63"/>
      <c r="X63"/>
      <c r="Y63"/>
      <c r="Z63"/>
    </row>
  </sheetData>
  <sheetProtection algorithmName="SHA-512" hashValue="D227oUGAvAy0XdKrl6EPgOlrPYyP8j38H86iOWebTVNLcGXRs9y5Z7Vay7DpNrW67s1yiQec9c3ePVNfd/rKmA==" saltValue="3rFLqGEisXSVPsB1T0BRvA==" spinCount="100000" sheet="1" objects="1" scenarios="1"/>
  <mergeCells count="13">
    <mergeCell ref="AS3:AU7"/>
    <mergeCell ref="AB2:AC2"/>
    <mergeCell ref="AF2:AG2"/>
    <mergeCell ref="AJ2:AK2"/>
    <mergeCell ref="X2:Y2"/>
    <mergeCell ref="AN2:AO2"/>
    <mergeCell ref="X14:Y14"/>
    <mergeCell ref="AB14:AC14"/>
    <mergeCell ref="AF14:AG14"/>
    <mergeCell ref="AJ14:AK14"/>
    <mergeCell ref="AS9:AU10"/>
    <mergeCell ref="AS11:AU12"/>
    <mergeCell ref="AN14:AO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2021-12-11T15:13:59Z</dcterms:modified>
</cp:coreProperties>
</file>